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工资薪金">Sheet1!$N$10:$N$1048576</definedName>
    <definedName name="收入">Sheet1!$M$9:$M$43</definedName>
    <definedName name="销售收入">Sheet1!$M$10:$M$1048576</definedName>
    <definedName name="支出">Sheet1!$N$9:$N$43</definedName>
  </definedNames>
  <calcPr calcId="144525"/>
</workbook>
</file>

<file path=xl/sharedStrings.xml><?xml version="1.0" encoding="utf-8"?>
<sst xmlns="http://schemas.openxmlformats.org/spreadsheetml/2006/main" count="90" uniqueCount="51">
  <si>
    <t>财务收支明细汇总表</t>
  </si>
  <si>
    <t>收入合计</t>
  </si>
  <si>
    <t>开始日期</t>
  </si>
  <si>
    <t>截止日期</t>
  </si>
  <si>
    <t>支出合计</t>
  </si>
  <si>
    <t>收入金额</t>
  </si>
  <si>
    <t>支出金额</t>
  </si>
  <si>
    <t>利润合计</t>
  </si>
  <si>
    <t>费用部门</t>
  </si>
  <si>
    <t>仓储部</t>
  </si>
  <si>
    <t>金额合计</t>
  </si>
  <si>
    <t>序号</t>
  </si>
  <si>
    <t>日期</t>
  </si>
  <si>
    <t>分类</t>
  </si>
  <si>
    <t>收支项目</t>
  </si>
  <si>
    <t>结余金额</t>
  </si>
  <si>
    <t>备注</t>
  </si>
  <si>
    <t>收入</t>
  </si>
  <si>
    <t>支出</t>
  </si>
  <si>
    <t>部门</t>
  </si>
  <si>
    <t>销售收入</t>
  </si>
  <si>
    <t>工资薪金</t>
  </si>
  <si>
    <t>总经办</t>
  </si>
  <si>
    <t>社保费</t>
  </si>
  <si>
    <t>财务部</t>
  </si>
  <si>
    <t>劳务收入</t>
  </si>
  <si>
    <t>职工福利费</t>
  </si>
  <si>
    <t>人行部</t>
  </si>
  <si>
    <t>租赁收入</t>
  </si>
  <si>
    <t>财产转让收入</t>
  </si>
  <si>
    <t>工程部</t>
  </si>
  <si>
    <t>公务费</t>
  </si>
  <si>
    <t>修缮费</t>
  </si>
  <si>
    <t>成本部</t>
  </si>
  <si>
    <t>利息收入</t>
  </si>
  <si>
    <t>办公费</t>
  </si>
  <si>
    <t>设计部</t>
  </si>
  <si>
    <t>捐赠收入</t>
  </si>
  <si>
    <t>会务费</t>
  </si>
  <si>
    <t>业务招待费</t>
  </si>
  <si>
    <t>销售部</t>
  </si>
  <si>
    <t>股利收入</t>
  </si>
  <si>
    <t>其他收入</t>
  </si>
  <si>
    <t>误餐费</t>
  </si>
  <si>
    <t>购置费</t>
  </si>
  <si>
    <t>广告费</t>
  </si>
  <si>
    <t>佣金手续费</t>
  </si>
  <si>
    <t>制作费</t>
  </si>
  <si>
    <t>宣传费</t>
  </si>
  <si>
    <t>差旅费</t>
  </si>
  <si>
    <t>其他费用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</si>
</sst>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\¥#,##0.00_);[Red]\(\¥#,##0.00\)"/>
  </numFmts>
  <fonts count="29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b/>
      <sz val="11"/>
      <color rgb="FFC00000"/>
      <name val="黑体"/>
      <charset val="134"/>
    </font>
    <font>
      <b/>
      <sz val="24"/>
      <color theme="1" tint="0.249977111117893"/>
      <name val="黑体"/>
      <charset val="134"/>
    </font>
    <font>
      <b/>
      <sz val="11"/>
      <color theme="0"/>
      <name val="黑体"/>
      <charset val="134"/>
    </font>
    <font>
      <b/>
      <sz val="11"/>
      <color theme="1"/>
      <name val="黑体"/>
      <charset val="134"/>
    </font>
    <font>
      <sz val="11"/>
      <color rgb="FF0070C0"/>
      <name val="黑体"/>
      <charset val="134"/>
    </font>
    <font>
      <sz val="11"/>
      <color rgb="FF00B050"/>
      <name val="黑体"/>
      <charset val="134"/>
    </font>
    <font>
      <b/>
      <sz val="11"/>
      <color rgb="FF00B050"/>
      <name val="黑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0F2FA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 style="hair">
        <color theme="0" tint="-0.349986266670736"/>
      </right>
      <top/>
      <bottom/>
      <diagonal/>
    </border>
    <border>
      <left style="hair">
        <color theme="0" tint="-0.349986266670736"/>
      </left>
      <right style="hair">
        <color theme="0" tint="-0.349986266670736"/>
      </right>
      <top/>
      <bottom/>
      <diagonal/>
    </border>
    <border>
      <left style="thin">
        <color theme="0" tint="-0.349986266670736"/>
      </left>
      <right style="hair">
        <color theme="0" tint="-0.349986266670736"/>
      </right>
      <top/>
      <bottom style="hair">
        <color theme="0" tint="-0.349986266670736"/>
      </bottom>
      <diagonal/>
    </border>
    <border>
      <left style="hair">
        <color theme="0" tint="-0.349986266670736"/>
      </left>
      <right style="hair">
        <color theme="0" tint="-0.349986266670736"/>
      </right>
      <top/>
      <bottom style="hair">
        <color theme="0" tint="-0.349986266670736"/>
      </bottom>
      <diagonal/>
    </border>
    <border>
      <left style="thin">
        <color theme="0" tint="-0.349986266670736"/>
      </left>
      <right style="hair">
        <color theme="0" tint="-0.349986266670736"/>
      </right>
      <top style="hair">
        <color theme="0" tint="-0.349986266670736"/>
      </top>
      <bottom style="hair">
        <color theme="0" tint="-0.349986266670736"/>
      </bottom>
      <diagonal/>
    </border>
    <border>
      <left style="hair">
        <color theme="0" tint="-0.349986266670736"/>
      </left>
      <right style="hair">
        <color theme="0" tint="-0.349986266670736"/>
      </right>
      <top style="hair">
        <color theme="0" tint="-0.349986266670736"/>
      </top>
      <bottom style="hair">
        <color theme="0" tint="-0.349986266670736"/>
      </bottom>
      <diagonal/>
    </border>
    <border>
      <left style="thin">
        <color theme="0" tint="-0.349986266670736"/>
      </left>
      <right style="hair">
        <color theme="0" tint="-0.349986266670736"/>
      </right>
      <top style="hair">
        <color theme="0" tint="-0.349986266670736"/>
      </top>
      <bottom style="thin">
        <color theme="0" tint="-0.349986266670736"/>
      </bottom>
      <diagonal/>
    </border>
    <border>
      <left style="hair">
        <color theme="0" tint="-0.349986266670736"/>
      </left>
      <right style="hair">
        <color theme="0" tint="-0.349986266670736"/>
      </right>
      <top style="hair">
        <color theme="0" tint="-0.349986266670736"/>
      </top>
      <bottom style="thin">
        <color theme="0" tint="-0.349986266670736"/>
      </bottom>
      <diagonal/>
    </border>
    <border>
      <left style="hair">
        <color theme="0" tint="-0.349986266670736"/>
      </left>
      <right/>
      <top/>
      <bottom/>
      <diagonal/>
    </border>
    <border>
      <left/>
      <right style="hair">
        <color theme="0" tint="-0.249946592608417"/>
      </right>
      <top/>
      <bottom/>
      <diagonal/>
    </border>
    <border>
      <left style="hair">
        <color theme="0" tint="-0.249946592608417"/>
      </left>
      <right style="hair">
        <color theme="0" tint="-0.249946592608417"/>
      </right>
      <top/>
      <bottom/>
      <diagonal/>
    </border>
    <border>
      <left style="hair">
        <color theme="0" tint="-0.349986266670736"/>
      </left>
      <right style="thin">
        <color theme="0" tint="-0.349986266670736"/>
      </right>
      <top/>
      <bottom style="hair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/>
      <bottom style="hair">
        <color theme="0" tint="-0.349986266670736"/>
      </bottom>
      <diagonal/>
    </border>
    <border>
      <left style="hair">
        <color theme="0" tint="-0.349986266670736"/>
      </left>
      <right style="thin">
        <color theme="0" tint="-0.349986266670736"/>
      </right>
      <top style="hair">
        <color theme="0" tint="-0.349986266670736"/>
      </top>
      <bottom style="hair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 style="hair">
        <color theme="0" tint="-0.349986266670736"/>
      </top>
      <bottom style="hair">
        <color theme="0" tint="-0.349986266670736"/>
      </bottom>
      <diagonal/>
    </border>
    <border>
      <left style="hair">
        <color theme="0" tint="-0.349986266670736"/>
      </left>
      <right style="thin">
        <color theme="0" tint="-0.349986266670736"/>
      </right>
      <top style="hair">
        <color theme="0" tint="-0.349986266670736"/>
      </top>
      <bottom style="thin">
        <color theme="0" tint="-0.349986266670736"/>
      </bottom>
      <diagonal/>
    </border>
    <border>
      <left style="thin">
        <color theme="0" tint="-0.349986266670736"/>
      </left>
      <right style="thin">
        <color theme="0" tint="-0.349986266670736"/>
      </right>
      <top style="hair">
        <color theme="0" tint="-0.349986266670736"/>
      </top>
      <bottom style="thin">
        <color theme="0" tint="-0.349986266670736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3" borderId="20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4" borderId="21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9" borderId="23" applyNumberFormat="0" applyAlignment="0" applyProtection="0">
      <alignment vertical="center"/>
    </xf>
    <xf numFmtId="0" fontId="14" fillId="9" borderId="20" applyNumberFormat="0" applyAlignment="0" applyProtection="0">
      <alignment vertical="center"/>
    </xf>
    <xf numFmtId="0" fontId="25" fillId="23" borderId="24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1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6" fontId="1" fillId="0" borderId="8" xfId="0" applyNumberFormat="1" applyFont="1" applyBorder="1" applyAlignment="1">
      <alignment horizontal="center" vertical="center"/>
    </xf>
    <xf numFmtId="14" fontId="1" fillId="3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4" fontId="1" fillId="0" borderId="14" xfId="0" applyNumberFormat="1" applyFont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1"/>
        <i val="0"/>
        <color theme="4" tint="-0.249946592608417"/>
      </font>
    </dxf>
    <dxf>
      <font>
        <b val="1"/>
        <i val="0"/>
        <color rgb="FFC00000"/>
      </font>
    </dxf>
  </dxfs>
  <tableStyles count="0" defaultTableStyle="TableStyleMedium2" defaultPivotStyle="PivotStyleLight16"/>
  <colors>
    <mruColors>
      <color rgb="00F0F2FA"/>
      <color rgb="00F9FAF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010601426434448"/>
                  <c:y val="-4.46312395296911e-1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099983972647"/>
                      <c:h val="0.299394030475598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0.0106016351239449"/>
                  <c:y val="-0.019475291579224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652984426755"/>
                      <c:h val="0.231760532007965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0.0477066276445133"/>
                  <c:y val="0.0097382208587545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8935550005342"/>
                      <c:h val="0.231760532007965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1" i="0" u="none" strike="noStrike" kern="1200" baseline="0">
                    <a:solidFill>
                      <a:schemeClr val="tx1"/>
                    </a:solidFill>
                    <a:latin typeface="黑体" panose="02010609060101010101" pitchFamily="49" charset="-122"/>
                    <a:ea typeface="黑体" panose="02010609060101010101" pitchFamily="49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(Sheet1!$D$2,Sheet1!$D$4,Sheet1!$D$6)</c:f>
              <c:numCache>
                <c:formatCode>\¥#,##0.00_);[Red]\(\¥#,##0.00\)</c:formatCode>
                <c:ptCount val="3"/>
                <c:pt idx="0">
                  <c:v>417508</c:v>
                </c:pt>
                <c:pt idx="1">
                  <c:v>225960.69</c:v>
                </c:pt>
                <c:pt idx="2">
                  <c:v>191547.31</c:v>
                </c:pt>
              </c:numCache>
            </c:numRef>
          </c:val>
        </c:ser>
        <c:ser>
          <c:idx val="1"/>
          <c:order val="1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val>
            <c:numRef>
              <c:f>(Sheet1!$E$2,Sheet1!$E$4,Sheet1!$E$6)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黑体" panose="02010609060101010101" pitchFamily="49" charset="-122"/>
          <a:ea typeface="黑体" panose="02010609060101010101" pitchFamily="49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Sheet1!$I$4</c:f>
              <c:strCache>
                <c:ptCount val="1"/>
                <c:pt idx="0">
                  <c:v>收入金额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2377039826543"/>
                      <c:h val="0.199308427582714"/>
                    </c:manualLayout>
                  </c15:layout>
                </c:ext>
              </c:extLst>
            </c:dLbl>
            <c:dLbl>
              <c:idx val="1"/>
              <c:delete val="1"/>
            </c:dLbl>
            <c:dLbl>
              <c:idx val="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6840579710145"/>
                      <c:h val="0.199308427582714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800" b="1" i="0" u="none" strike="noStrike" kern="1200" baseline="0">
                    <a:solidFill>
                      <a:schemeClr val="tx1"/>
                    </a:solidFill>
                    <a:latin typeface="黑体" panose="02010609060101010101" pitchFamily="49" charset="-122"/>
                    <a:ea typeface="黑体" panose="02010609060101010101" pitchFamily="49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(Sheet1!$J$4,Sheet1!$K$4:$L$4,Sheet1!$M$4)</c:f>
              <c:numCache>
                <c:formatCode>\¥#,##0.00_);[Red]\(\¥#,##0.00\)</c:formatCode>
                <c:ptCount val="4"/>
                <c:pt idx="0">
                  <c:v>257983</c:v>
                </c:pt>
                <c:pt idx="1" c:formatCode="General">
                  <c:v>0</c:v>
                </c:pt>
                <c:pt idx="3">
                  <c:v>102001.69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100"/>
        <c:axId val="285476863"/>
        <c:axId val="96396975"/>
      </c:barChart>
      <c:catAx>
        <c:axId val="285476863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</a:p>
        </c:txPr>
        <c:crossAx val="96396975"/>
        <c:crosses val="autoZero"/>
        <c:auto val="1"/>
        <c:lblAlgn val="ctr"/>
        <c:lblOffset val="100"/>
        <c:noMultiLvlLbl val="0"/>
      </c:catAx>
      <c:valAx>
        <c:axId val="96396975"/>
        <c:scaling>
          <c:orientation val="minMax"/>
        </c:scaling>
        <c:delete val="1"/>
        <c:axPos val="l"/>
        <c:numFmt formatCode="\¥#,##0.00_);[Red]\(\¥#,##0.00\)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</a:p>
        </c:txPr>
        <c:crossAx val="2854768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108309</xdr:colOff>
      <xdr:row>0</xdr:row>
      <xdr:rowOff>447261</xdr:rowOff>
    </xdr:from>
    <xdr:to>
      <xdr:col>7</xdr:col>
      <xdr:colOff>637760</xdr:colOff>
      <xdr:row>6</xdr:row>
      <xdr:rowOff>91109</xdr:rowOff>
    </xdr:to>
    <xdr:graphicFrame>
      <xdr:nvGraphicFramePr>
        <xdr:cNvPr id="2" name="图表 1"/>
        <xdr:cNvGraphicFramePr/>
      </xdr:nvGraphicFramePr>
      <xdr:xfrm>
        <a:off x="3613150" y="447040"/>
        <a:ext cx="2577465" cy="14058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20708</xdr:colOff>
      <xdr:row>0</xdr:row>
      <xdr:rowOff>364435</xdr:rowOff>
    </xdr:from>
    <xdr:to>
      <xdr:col>15</xdr:col>
      <xdr:colOff>795132</xdr:colOff>
      <xdr:row>6</xdr:row>
      <xdr:rowOff>100218</xdr:rowOff>
    </xdr:to>
    <xdr:graphicFrame>
      <xdr:nvGraphicFramePr>
        <xdr:cNvPr id="4" name="图表 3"/>
        <xdr:cNvGraphicFramePr/>
      </xdr:nvGraphicFramePr>
      <xdr:xfrm>
        <a:off x="11174095" y="363855"/>
        <a:ext cx="2193925" cy="14979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43"/>
  <sheetViews>
    <sheetView showGridLines="0" tabSelected="1" zoomScale="55" zoomScaleNormal="55" workbookViewId="0">
      <selection activeCell="AH20" sqref="AH20"/>
    </sheetView>
  </sheetViews>
  <sheetFormatPr defaultColWidth="8.875" defaultRowHeight="24.95" customHeight="1"/>
  <cols>
    <col min="1" max="1" width="1.25" style="2" customWidth="1"/>
    <col min="2" max="2" width="7.125" style="3" customWidth="1"/>
    <col min="3" max="3" width="11.5" style="3" customWidth="1"/>
    <col min="4" max="4" width="12.875" style="2" customWidth="1"/>
    <col min="5" max="6" width="13.25" style="2" customWidth="1"/>
    <col min="7" max="8" width="13.625" style="4" customWidth="1"/>
    <col min="9" max="9" width="15.125" style="5" customWidth="1"/>
    <col min="10" max="10" width="13.25" style="2" customWidth="1"/>
    <col min="11" max="11" width="12.875" style="2" customWidth="1"/>
    <col min="12" max="12" width="1.625" style="6" customWidth="1"/>
    <col min="13" max="14" width="17" style="2" customWidth="1"/>
    <col min="15" max="15" width="1.625" style="2" customWidth="1"/>
    <col min="16" max="16" width="10.625" style="3" customWidth="1"/>
    <col min="17" max="16384" width="8.875" style="2"/>
  </cols>
  <sheetData>
    <row r="1" s="1" customFormat="1" ht="37.5" customHeight="1" spans="2:16"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ht="27.75" customHeight="1" spans="2:14">
      <c r="B2" s="8" t="s">
        <v>1</v>
      </c>
      <c r="C2" s="8"/>
      <c r="D2" s="9">
        <f>SUM($G$9:$G$999999)</f>
        <v>417508</v>
      </c>
      <c r="E2" s="10"/>
      <c r="G2" s="2"/>
      <c r="H2" s="2"/>
      <c r="I2" s="8" t="s">
        <v>2</v>
      </c>
      <c r="J2" s="30">
        <v>44136</v>
      </c>
      <c r="K2" s="8" t="s">
        <v>3</v>
      </c>
      <c r="L2" s="8"/>
      <c r="M2" s="30">
        <v>44143</v>
      </c>
      <c r="N2" s="3"/>
    </row>
    <row r="3" ht="9" customHeight="1" spans="7:14">
      <c r="G3" s="2"/>
      <c r="H3" s="2"/>
      <c r="I3" s="2"/>
      <c r="K3" s="3"/>
      <c r="L3" s="31"/>
      <c r="M3" s="3"/>
      <c r="N3" s="3"/>
    </row>
    <row r="4" ht="27.75" customHeight="1" spans="2:14">
      <c r="B4" s="11" t="s">
        <v>4</v>
      </c>
      <c r="C4" s="11"/>
      <c r="D4" s="9">
        <f>SUM($H$9:$H$999999)</f>
        <v>225960.69</v>
      </c>
      <c r="E4" s="10"/>
      <c r="G4" s="2"/>
      <c r="H4" s="2"/>
      <c r="I4" s="8" t="s">
        <v>5</v>
      </c>
      <c r="J4" s="9">
        <f>SUMIFS($G$9:$G$999999,C9:C999999,"&gt;="&amp;J2,C9:C999999,"&lt;="&amp;M2)</f>
        <v>257983</v>
      </c>
      <c r="K4" s="8" t="s">
        <v>6</v>
      </c>
      <c r="L4" s="8"/>
      <c r="M4" s="9">
        <f>SUMIFS($H$9:$H$999999,C9:C999999,"&gt;="&amp;J2,C9:C999999,"&lt;="&amp;M2)</f>
        <v>102001.69</v>
      </c>
      <c r="N4" s="3"/>
    </row>
    <row r="5" ht="9" customHeight="1" spans="7:14">
      <c r="G5" s="2"/>
      <c r="H5" s="2"/>
      <c r="I5" s="2"/>
      <c r="K5" s="3"/>
      <c r="L5" s="31"/>
      <c r="M5" s="3"/>
      <c r="N5" s="3"/>
    </row>
    <row r="6" ht="27.75" customHeight="1" spans="2:14">
      <c r="B6" s="12" t="s">
        <v>7</v>
      </c>
      <c r="C6" s="12"/>
      <c r="D6" s="9">
        <f>D2-D4</f>
        <v>191547.31</v>
      </c>
      <c r="E6" s="10"/>
      <c r="G6" s="2"/>
      <c r="H6" s="2"/>
      <c r="I6" s="11" t="s">
        <v>8</v>
      </c>
      <c r="J6" s="9" t="s">
        <v>9</v>
      </c>
      <c r="K6" s="11" t="s">
        <v>10</v>
      </c>
      <c r="L6" s="11"/>
      <c r="M6" s="9">
        <f>SUMIF($J$9:$J$999999,J6,$H$9:$H$999999)</f>
        <v>7852</v>
      </c>
      <c r="N6" s="3"/>
    </row>
    <row r="7" ht="9" customHeight="1" spans="7:14">
      <c r="G7" s="2"/>
      <c r="H7" s="2"/>
      <c r="I7" s="2"/>
      <c r="K7" s="3"/>
      <c r="L7" s="31"/>
      <c r="M7" s="3"/>
      <c r="N7" s="3"/>
    </row>
    <row r="8" ht="27.75" customHeight="1" spans="2:16">
      <c r="B8" s="13" t="s">
        <v>11</v>
      </c>
      <c r="C8" s="13" t="s">
        <v>12</v>
      </c>
      <c r="D8" s="14" t="s">
        <v>13</v>
      </c>
      <c r="E8" s="14" t="s">
        <v>14</v>
      </c>
      <c r="F8" s="14"/>
      <c r="G8" s="14" t="s">
        <v>5</v>
      </c>
      <c r="H8" s="14" t="s">
        <v>6</v>
      </c>
      <c r="I8" s="14" t="s">
        <v>15</v>
      </c>
      <c r="J8" s="14" t="s">
        <v>8</v>
      </c>
      <c r="K8" s="32" t="s">
        <v>16</v>
      </c>
      <c r="L8" s="33"/>
      <c r="M8" s="34" t="s">
        <v>17</v>
      </c>
      <c r="N8" s="35" t="s">
        <v>18</v>
      </c>
      <c r="P8" s="36" t="s">
        <v>19</v>
      </c>
    </row>
    <row r="9" customHeight="1" spans="2:16">
      <c r="B9" s="15">
        <f>ROW()-8</f>
        <v>1</v>
      </c>
      <c r="C9" s="16">
        <v>44136</v>
      </c>
      <c r="D9" s="17" t="s">
        <v>17</v>
      </c>
      <c r="E9" s="18" t="s">
        <v>20</v>
      </c>
      <c r="F9" s="18"/>
      <c r="G9" s="19">
        <v>89021</v>
      </c>
      <c r="H9" s="20"/>
      <c r="I9" s="37">
        <f>G9-H9</f>
        <v>89021</v>
      </c>
      <c r="J9" s="18"/>
      <c r="K9" s="38"/>
      <c r="L9" s="39"/>
      <c r="M9" s="15" t="s">
        <v>20</v>
      </c>
      <c r="N9" s="40" t="s">
        <v>21</v>
      </c>
      <c r="P9" s="41" t="s">
        <v>22</v>
      </c>
    </row>
    <row r="10" customHeight="1" spans="2:16">
      <c r="B10" s="21">
        <f t="shared" ref="B10:B42" si="0">ROW()-8</f>
        <v>2</v>
      </c>
      <c r="C10" s="22">
        <v>44137</v>
      </c>
      <c r="D10" s="23" t="s">
        <v>18</v>
      </c>
      <c r="E10" s="23" t="s">
        <v>23</v>
      </c>
      <c r="F10" s="23"/>
      <c r="G10" s="24"/>
      <c r="H10" s="24">
        <v>5806</v>
      </c>
      <c r="I10" s="42">
        <f>I9+G10-H10</f>
        <v>83215</v>
      </c>
      <c r="J10" s="23" t="s">
        <v>24</v>
      </c>
      <c r="K10" s="43"/>
      <c r="L10" s="44"/>
      <c r="M10" s="21" t="s">
        <v>25</v>
      </c>
      <c r="N10" s="45" t="s">
        <v>26</v>
      </c>
      <c r="P10" s="46" t="s">
        <v>27</v>
      </c>
    </row>
    <row r="11" customHeight="1" spans="2:16">
      <c r="B11" s="21">
        <f t="shared" si="0"/>
        <v>3</v>
      </c>
      <c r="C11" s="22">
        <v>44138</v>
      </c>
      <c r="D11" s="23" t="s">
        <v>17</v>
      </c>
      <c r="E11" s="23" t="s">
        <v>28</v>
      </c>
      <c r="F11" s="23"/>
      <c r="G11" s="24">
        <v>2400</v>
      </c>
      <c r="H11" s="24"/>
      <c r="I11" s="42">
        <f t="shared" ref="I11:I42" si="1">I10+G11-H11</f>
        <v>85615</v>
      </c>
      <c r="J11" s="23"/>
      <c r="K11" s="43"/>
      <c r="L11" s="44"/>
      <c r="M11" s="21" t="s">
        <v>29</v>
      </c>
      <c r="N11" s="45" t="s">
        <v>23</v>
      </c>
      <c r="P11" s="46" t="s">
        <v>24</v>
      </c>
    </row>
    <row r="12" customHeight="1" spans="2:16">
      <c r="B12" s="21">
        <f t="shared" si="0"/>
        <v>4</v>
      </c>
      <c r="C12" s="22">
        <v>44139</v>
      </c>
      <c r="D12" s="23" t="s">
        <v>18</v>
      </c>
      <c r="E12" s="23" t="s">
        <v>21</v>
      </c>
      <c r="F12" s="23"/>
      <c r="G12" s="24"/>
      <c r="H12" s="24">
        <v>81503.69</v>
      </c>
      <c r="I12" s="42">
        <f t="shared" si="1"/>
        <v>4111.31</v>
      </c>
      <c r="J12" s="23" t="s">
        <v>30</v>
      </c>
      <c r="K12" s="43"/>
      <c r="L12" s="44"/>
      <c r="M12" s="21" t="s">
        <v>28</v>
      </c>
      <c r="N12" s="45" t="s">
        <v>31</v>
      </c>
      <c r="P12" s="46" t="s">
        <v>30</v>
      </c>
    </row>
    <row r="13" customHeight="1" spans="2:16">
      <c r="B13" s="21">
        <f t="shared" si="0"/>
        <v>5</v>
      </c>
      <c r="C13" s="22">
        <v>44140</v>
      </c>
      <c r="D13" s="23" t="s">
        <v>18</v>
      </c>
      <c r="E13" s="23" t="s">
        <v>32</v>
      </c>
      <c r="F13" s="23"/>
      <c r="G13" s="24"/>
      <c r="H13" s="24">
        <v>150</v>
      </c>
      <c r="I13" s="42">
        <f t="shared" si="1"/>
        <v>3961.31</v>
      </c>
      <c r="J13" s="23" t="s">
        <v>33</v>
      </c>
      <c r="K13" s="43"/>
      <c r="L13" s="44"/>
      <c r="M13" s="21" t="s">
        <v>34</v>
      </c>
      <c r="N13" s="45" t="s">
        <v>35</v>
      </c>
      <c r="P13" s="46" t="s">
        <v>36</v>
      </c>
    </row>
    <row r="14" customHeight="1" spans="2:16">
      <c r="B14" s="21">
        <f t="shared" si="0"/>
        <v>6</v>
      </c>
      <c r="C14" s="22">
        <v>44141</v>
      </c>
      <c r="D14" s="23" t="s">
        <v>17</v>
      </c>
      <c r="E14" s="23" t="s">
        <v>25</v>
      </c>
      <c r="F14" s="23"/>
      <c r="G14" s="24">
        <v>166562</v>
      </c>
      <c r="H14" s="24"/>
      <c r="I14" s="42">
        <f t="shared" si="1"/>
        <v>170523.31</v>
      </c>
      <c r="J14" s="23"/>
      <c r="K14" s="43"/>
      <c r="L14" s="44"/>
      <c r="M14" s="21" t="s">
        <v>37</v>
      </c>
      <c r="N14" s="45" t="s">
        <v>38</v>
      </c>
      <c r="P14" s="46" t="s">
        <v>33</v>
      </c>
    </row>
    <row r="15" customHeight="1" spans="2:16">
      <c r="B15" s="21">
        <f t="shared" si="0"/>
        <v>7</v>
      </c>
      <c r="C15" s="22">
        <v>44142</v>
      </c>
      <c r="D15" s="23" t="s">
        <v>18</v>
      </c>
      <c r="E15" s="23" t="s">
        <v>39</v>
      </c>
      <c r="F15" s="23"/>
      <c r="G15" s="24"/>
      <c r="H15" s="24">
        <v>6690</v>
      </c>
      <c r="I15" s="42">
        <f t="shared" si="1"/>
        <v>163833.31</v>
      </c>
      <c r="J15" s="23" t="s">
        <v>40</v>
      </c>
      <c r="K15" s="43"/>
      <c r="L15" s="44"/>
      <c r="M15" s="21" t="s">
        <v>41</v>
      </c>
      <c r="N15" s="45" t="s">
        <v>39</v>
      </c>
      <c r="P15" s="46" t="s">
        <v>40</v>
      </c>
    </row>
    <row r="16" customHeight="1" spans="2:16">
      <c r="B16" s="21">
        <f t="shared" si="0"/>
        <v>8</v>
      </c>
      <c r="C16" s="22">
        <v>44143</v>
      </c>
      <c r="D16" s="23" t="s">
        <v>18</v>
      </c>
      <c r="E16" s="23" t="s">
        <v>35</v>
      </c>
      <c r="F16" s="23"/>
      <c r="G16" s="24"/>
      <c r="H16" s="24">
        <v>7852</v>
      </c>
      <c r="I16" s="42">
        <f t="shared" si="1"/>
        <v>155981.31</v>
      </c>
      <c r="J16" s="23" t="s">
        <v>9</v>
      </c>
      <c r="K16" s="43"/>
      <c r="L16" s="44"/>
      <c r="M16" s="21" t="s">
        <v>42</v>
      </c>
      <c r="N16" s="45" t="s">
        <v>43</v>
      </c>
      <c r="P16" s="46" t="s">
        <v>9</v>
      </c>
    </row>
    <row r="17" customHeight="1" spans="2:16">
      <c r="B17" s="21">
        <f t="shared" si="0"/>
        <v>9</v>
      </c>
      <c r="C17" s="22">
        <v>44144</v>
      </c>
      <c r="D17" s="23" t="s">
        <v>18</v>
      </c>
      <c r="E17" s="23" t="s">
        <v>26</v>
      </c>
      <c r="F17" s="23"/>
      <c r="G17" s="24"/>
      <c r="H17" s="24">
        <v>26920</v>
      </c>
      <c r="I17" s="42">
        <f t="shared" si="1"/>
        <v>129061.31</v>
      </c>
      <c r="J17" s="23" t="s">
        <v>36</v>
      </c>
      <c r="K17" s="43"/>
      <c r="L17" s="44"/>
      <c r="M17" s="21"/>
      <c r="N17" s="45" t="s">
        <v>44</v>
      </c>
      <c r="P17" s="46"/>
    </row>
    <row r="18" customHeight="1" spans="2:16">
      <c r="B18" s="21">
        <f t="shared" si="0"/>
        <v>10</v>
      </c>
      <c r="C18" s="22">
        <v>44145</v>
      </c>
      <c r="D18" s="23" t="s">
        <v>18</v>
      </c>
      <c r="E18" s="23" t="s">
        <v>45</v>
      </c>
      <c r="F18" s="23"/>
      <c r="G18" s="24"/>
      <c r="H18" s="24">
        <v>35920</v>
      </c>
      <c r="I18" s="42">
        <f t="shared" si="1"/>
        <v>93141.31</v>
      </c>
      <c r="J18" s="23" t="s">
        <v>40</v>
      </c>
      <c r="K18" s="43"/>
      <c r="L18" s="44"/>
      <c r="M18" s="21"/>
      <c r="N18" s="45" t="s">
        <v>32</v>
      </c>
      <c r="P18" s="46"/>
    </row>
    <row r="19" customHeight="1" spans="2:16">
      <c r="B19" s="21">
        <f t="shared" si="0"/>
        <v>11</v>
      </c>
      <c r="C19" s="22">
        <v>44145</v>
      </c>
      <c r="D19" s="23" t="s">
        <v>17</v>
      </c>
      <c r="E19" s="23" t="s">
        <v>20</v>
      </c>
      <c r="F19" s="23"/>
      <c r="G19" s="24">
        <v>159525</v>
      </c>
      <c r="H19" s="24"/>
      <c r="I19" s="42">
        <f t="shared" si="1"/>
        <v>252666.31</v>
      </c>
      <c r="J19" s="23"/>
      <c r="K19" s="43"/>
      <c r="L19" s="44"/>
      <c r="M19" s="21"/>
      <c r="N19" s="45" t="s">
        <v>46</v>
      </c>
      <c r="P19" s="46"/>
    </row>
    <row r="20" customHeight="1" spans="2:16">
      <c r="B20" s="21">
        <f t="shared" si="0"/>
        <v>12</v>
      </c>
      <c r="C20" s="22">
        <v>44146</v>
      </c>
      <c r="D20" s="23" t="s">
        <v>18</v>
      </c>
      <c r="E20" s="23" t="s">
        <v>47</v>
      </c>
      <c r="F20" s="23"/>
      <c r="G20" s="24"/>
      <c r="H20" s="24">
        <v>4532</v>
      </c>
      <c r="I20" s="42">
        <f t="shared" si="1"/>
        <v>248134.31</v>
      </c>
      <c r="J20" s="23" t="s">
        <v>40</v>
      </c>
      <c r="K20" s="43"/>
      <c r="L20" s="44"/>
      <c r="M20" s="21"/>
      <c r="N20" s="45" t="s">
        <v>45</v>
      </c>
      <c r="P20" s="46"/>
    </row>
    <row r="21" customHeight="1" spans="2:16">
      <c r="B21" s="21">
        <f t="shared" si="0"/>
        <v>13</v>
      </c>
      <c r="C21" s="22">
        <v>44147</v>
      </c>
      <c r="D21" s="23" t="s">
        <v>18</v>
      </c>
      <c r="E21" s="23" t="s">
        <v>48</v>
      </c>
      <c r="F21" s="23"/>
      <c r="G21" s="24"/>
      <c r="H21" s="24">
        <v>56587</v>
      </c>
      <c r="I21" s="42">
        <f t="shared" si="1"/>
        <v>191547.31</v>
      </c>
      <c r="J21" s="23" t="s">
        <v>40</v>
      </c>
      <c r="K21" s="43"/>
      <c r="L21" s="44"/>
      <c r="M21" s="21"/>
      <c r="N21" s="45" t="s">
        <v>48</v>
      </c>
      <c r="P21" s="46"/>
    </row>
    <row r="22" customHeight="1" spans="2:16">
      <c r="B22" s="21">
        <f t="shared" si="0"/>
        <v>14</v>
      </c>
      <c r="C22" s="23"/>
      <c r="D22" s="23"/>
      <c r="E22" s="23"/>
      <c r="F22" s="23"/>
      <c r="G22" s="24"/>
      <c r="H22" s="24"/>
      <c r="I22" s="42">
        <f t="shared" si="1"/>
        <v>191547.31</v>
      </c>
      <c r="J22" s="23"/>
      <c r="K22" s="43"/>
      <c r="L22" s="44"/>
      <c r="M22" s="21"/>
      <c r="N22" s="45" t="s">
        <v>47</v>
      </c>
      <c r="P22" s="46"/>
    </row>
    <row r="23" customHeight="1" spans="2:16">
      <c r="B23" s="21">
        <f t="shared" si="0"/>
        <v>15</v>
      </c>
      <c r="C23" s="23"/>
      <c r="D23" s="23"/>
      <c r="E23" s="23"/>
      <c r="F23" s="23"/>
      <c r="G23" s="24"/>
      <c r="H23" s="24"/>
      <c r="I23" s="42">
        <f t="shared" si="1"/>
        <v>191547.31</v>
      </c>
      <c r="J23" s="23"/>
      <c r="K23" s="43"/>
      <c r="L23" s="44"/>
      <c r="M23" s="21"/>
      <c r="N23" s="45" t="s">
        <v>49</v>
      </c>
      <c r="P23" s="46"/>
    </row>
    <row r="24" customHeight="1" spans="2:16">
      <c r="B24" s="21">
        <f t="shared" si="0"/>
        <v>16</v>
      </c>
      <c r="C24" s="23"/>
      <c r="D24" s="23"/>
      <c r="E24" s="23"/>
      <c r="F24" s="23"/>
      <c r="G24" s="24"/>
      <c r="H24" s="24"/>
      <c r="I24" s="42">
        <f t="shared" si="1"/>
        <v>191547.31</v>
      </c>
      <c r="J24" s="23"/>
      <c r="K24" s="45"/>
      <c r="L24" s="31"/>
      <c r="M24" s="21"/>
      <c r="N24" s="45" t="s">
        <v>50</v>
      </c>
      <c r="P24" s="46"/>
    </row>
    <row r="25" customHeight="1" spans="2:16">
      <c r="B25" s="21">
        <f t="shared" si="0"/>
        <v>17</v>
      </c>
      <c r="C25" s="23"/>
      <c r="D25" s="23"/>
      <c r="E25" s="23"/>
      <c r="F25" s="23"/>
      <c r="G25" s="24"/>
      <c r="H25" s="24"/>
      <c r="I25" s="42">
        <f t="shared" si="1"/>
        <v>191547.31</v>
      </c>
      <c r="J25" s="23"/>
      <c r="K25" s="45"/>
      <c r="L25" s="31"/>
      <c r="M25" s="21"/>
      <c r="N25" s="45"/>
      <c r="P25" s="46"/>
    </row>
    <row r="26" customHeight="1" spans="2:16">
      <c r="B26" s="21">
        <f t="shared" si="0"/>
        <v>18</v>
      </c>
      <c r="C26" s="23"/>
      <c r="D26" s="23"/>
      <c r="E26" s="23"/>
      <c r="F26" s="23"/>
      <c r="G26" s="24"/>
      <c r="H26" s="24"/>
      <c r="I26" s="42">
        <f t="shared" si="1"/>
        <v>191547.31</v>
      </c>
      <c r="J26" s="23"/>
      <c r="K26" s="45"/>
      <c r="L26" s="31"/>
      <c r="M26" s="21"/>
      <c r="N26" s="45"/>
      <c r="P26" s="46"/>
    </row>
    <row r="27" customHeight="1" spans="2:16">
      <c r="B27" s="21">
        <f t="shared" si="0"/>
        <v>19</v>
      </c>
      <c r="C27" s="23"/>
      <c r="D27" s="23"/>
      <c r="E27" s="25"/>
      <c r="F27" s="25"/>
      <c r="G27" s="24"/>
      <c r="H27" s="24"/>
      <c r="I27" s="42">
        <f t="shared" si="1"/>
        <v>191547.31</v>
      </c>
      <c r="J27" s="23"/>
      <c r="K27" s="45"/>
      <c r="L27" s="31"/>
      <c r="M27" s="21"/>
      <c r="N27" s="45"/>
      <c r="P27" s="46"/>
    </row>
    <row r="28" customHeight="1" spans="2:16">
      <c r="B28" s="21">
        <f t="shared" si="0"/>
        <v>20</v>
      </c>
      <c r="C28" s="23"/>
      <c r="D28" s="23"/>
      <c r="E28" s="25"/>
      <c r="F28" s="25"/>
      <c r="G28" s="24"/>
      <c r="H28" s="24"/>
      <c r="I28" s="42">
        <f t="shared" si="1"/>
        <v>191547.31</v>
      </c>
      <c r="J28" s="23"/>
      <c r="K28" s="45"/>
      <c r="L28" s="31"/>
      <c r="M28" s="21"/>
      <c r="N28" s="45"/>
      <c r="P28" s="46"/>
    </row>
    <row r="29" customHeight="1" spans="2:16">
      <c r="B29" s="21">
        <f t="shared" si="0"/>
        <v>21</v>
      </c>
      <c r="C29" s="23"/>
      <c r="D29" s="23"/>
      <c r="E29" s="25"/>
      <c r="F29" s="25"/>
      <c r="G29" s="24"/>
      <c r="H29" s="24"/>
      <c r="I29" s="42">
        <f t="shared" si="1"/>
        <v>191547.31</v>
      </c>
      <c r="J29" s="23"/>
      <c r="K29" s="45"/>
      <c r="L29" s="31"/>
      <c r="M29" s="21"/>
      <c r="N29" s="45"/>
      <c r="P29" s="46"/>
    </row>
    <row r="30" customHeight="1" spans="2:16">
      <c r="B30" s="21">
        <f t="shared" si="0"/>
        <v>22</v>
      </c>
      <c r="C30" s="23"/>
      <c r="D30" s="23"/>
      <c r="E30" s="25"/>
      <c r="F30" s="25"/>
      <c r="G30" s="24"/>
      <c r="H30" s="24"/>
      <c r="I30" s="42">
        <f t="shared" si="1"/>
        <v>191547.31</v>
      </c>
      <c r="J30" s="23"/>
      <c r="K30" s="45"/>
      <c r="L30" s="31"/>
      <c r="M30" s="21"/>
      <c r="N30" s="45"/>
      <c r="P30" s="46"/>
    </row>
    <row r="31" customHeight="1" spans="2:16">
      <c r="B31" s="21">
        <f t="shared" si="0"/>
        <v>23</v>
      </c>
      <c r="C31" s="23"/>
      <c r="D31" s="23"/>
      <c r="E31" s="25"/>
      <c r="F31" s="25"/>
      <c r="G31" s="24"/>
      <c r="H31" s="24"/>
      <c r="I31" s="42">
        <f t="shared" si="1"/>
        <v>191547.31</v>
      </c>
      <c r="J31" s="23"/>
      <c r="K31" s="45"/>
      <c r="L31" s="31"/>
      <c r="M31" s="21"/>
      <c r="N31" s="45"/>
      <c r="P31" s="46"/>
    </row>
    <row r="32" customHeight="1" spans="2:16">
      <c r="B32" s="21">
        <f t="shared" si="0"/>
        <v>24</v>
      </c>
      <c r="C32" s="23"/>
      <c r="D32" s="23"/>
      <c r="E32" s="25"/>
      <c r="F32" s="25"/>
      <c r="G32" s="24"/>
      <c r="H32" s="24"/>
      <c r="I32" s="42">
        <f t="shared" si="1"/>
        <v>191547.31</v>
      </c>
      <c r="J32" s="23"/>
      <c r="K32" s="45"/>
      <c r="L32" s="31"/>
      <c r="M32" s="21"/>
      <c r="N32" s="45"/>
      <c r="P32" s="46"/>
    </row>
    <row r="33" customHeight="1" spans="2:16">
      <c r="B33" s="21">
        <f t="shared" si="0"/>
        <v>25</v>
      </c>
      <c r="C33" s="23"/>
      <c r="D33" s="23"/>
      <c r="E33" s="25"/>
      <c r="F33" s="25"/>
      <c r="G33" s="24"/>
      <c r="H33" s="24"/>
      <c r="I33" s="42">
        <f t="shared" si="1"/>
        <v>191547.31</v>
      </c>
      <c r="J33" s="23"/>
      <c r="K33" s="45"/>
      <c r="L33" s="31"/>
      <c r="M33" s="21"/>
      <c r="N33" s="45"/>
      <c r="P33" s="46"/>
    </row>
    <row r="34" customHeight="1" spans="2:16">
      <c r="B34" s="21">
        <f t="shared" si="0"/>
        <v>26</v>
      </c>
      <c r="C34" s="23"/>
      <c r="D34" s="23"/>
      <c r="E34" s="25"/>
      <c r="F34" s="25"/>
      <c r="G34" s="24"/>
      <c r="H34" s="24"/>
      <c r="I34" s="42">
        <f t="shared" si="1"/>
        <v>191547.31</v>
      </c>
      <c r="J34" s="23"/>
      <c r="K34" s="45"/>
      <c r="L34" s="31"/>
      <c r="M34" s="21"/>
      <c r="N34" s="45"/>
      <c r="P34" s="46"/>
    </row>
    <row r="35" customHeight="1" spans="2:16">
      <c r="B35" s="21">
        <f t="shared" si="0"/>
        <v>27</v>
      </c>
      <c r="C35" s="23"/>
      <c r="D35" s="23"/>
      <c r="E35" s="25"/>
      <c r="F35" s="25"/>
      <c r="G35" s="24"/>
      <c r="H35" s="24"/>
      <c r="I35" s="42">
        <f t="shared" si="1"/>
        <v>191547.31</v>
      </c>
      <c r="J35" s="23"/>
      <c r="K35" s="45"/>
      <c r="L35" s="31"/>
      <c r="M35" s="21"/>
      <c r="N35" s="45"/>
      <c r="P35" s="46"/>
    </row>
    <row r="36" customHeight="1" spans="2:16">
      <c r="B36" s="21">
        <f t="shared" si="0"/>
        <v>28</v>
      </c>
      <c r="C36" s="23"/>
      <c r="D36" s="23"/>
      <c r="E36" s="25"/>
      <c r="F36" s="25"/>
      <c r="G36" s="24"/>
      <c r="H36" s="24"/>
      <c r="I36" s="42">
        <f t="shared" si="1"/>
        <v>191547.31</v>
      </c>
      <c r="J36" s="23"/>
      <c r="K36" s="45"/>
      <c r="L36" s="31"/>
      <c r="M36" s="21"/>
      <c r="N36" s="45"/>
      <c r="P36" s="46"/>
    </row>
    <row r="37" customHeight="1" spans="2:16">
      <c r="B37" s="21">
        <f t="shared" si="0"/>
        <v>29</v>
      </c>
      <c r="C37" s="23"/>
      <c r="D37" s="23"/>
      <c r="E37" s="25"/>
      <c r="F37" s="25"/>
      <c r="G37" s="24"/>
      <c r="H37" s="24"/>
      <c r="I37" s="42">
        <f t="shared" si="1"/>
        <v>191547.31</v>
      </c>
      <c r="J37" s="23"/>
      <c r="K37" s="45"/>
      <c r="L37" s="31"/>
      <c r="M37" s="21"/>
      <c r="N37" s="45"/>
      <c r="P37" s="46"/>
    </row>
    <row r="38" customHeight="1" spans="2:16">
      <c r="B38" s="21">
        <f t="shared" si="0"/>
        <v>30</v>
      </c>
      <c r="C38" s="23"/>
      <c r="D38" s="23"/>
      <c r="E38" s="25"/>
      <c r="F38" s="25"/>
      <c r="G38" s="24"/>
      <c r="H38" s="24"/>
      <c r="I38" s="42">
        <f t="shared" si="1"/>
        <v>191547.31</v>
      </c>
      <c r="J38" s="23"/>
      <c r="K38" s="45"/>
      <c r="L38" s="31"/>
      <c r="M38" s="21"/>
      <c r="N38" s="45"/>
      <c r="P38" s="46"/>
    </row>
    <row r="39" customHeight="1" spans="2:16">
      <c r="B39" s="21">
        <f t="shared" si="0"/>
        <v>31</v>
      </c>
      <c r="C39" s="23"/>
      <c r="D39" s="23"/>
      <c r="E39" s="25"/>
      <c r="F39" s="25"/>
      <c r="G39" s="24"/>
      <c r="H39" s="24"/>
      <c r="I39" s="42">
        <f t="shared" si="1"/>
        <v>191547.31</v>
      </c>
      <c r="J39" s="23"/>
      <c r="K39" s="45"/>
      <c r="L39" s="31"/>
      <c r="M39" s="21"/>
      <c r="N39" s="45"/>
      <c r="P39" s="46"/>
    </row>
    <row r="40" customHeight="1" spans="2:16">
      <c r="B40" s="21">
        <f t="shared" si="0"/>
        <v>32</v>
      </c>
      <c r="C40" s="23"/>
      <c r="D40" s="23"/>
      <c r="E40" s="25"/>
      <c r="F40" s="25"/>
      <c r="G40" s="24"/>
      <c r="H40" s="24"/>
      <c r="I40" s="42">
        <f t="shared" si="1"/>
        <v>191547.31</v>
      </c>
      <c r="J40" s="23"/>
      <c r="K40" s="45"/>
      <c r="L40" s="31"/>
      <c r="M40" s="21"/>
      <c r="N40" s="45"/>
      <c r="P40" s="46"/>
    </row>
    <row r="41" customHeight="1" spans="2:16">
      <c r="B41" s="21">
        <f t="shared" si="0"/>
        <v>33</v>
      </c>
      <c r="C41" s="23"/>
      <c r="D41" s="23"/>
      <c r="E41" s="25"/>
      <c r="F41" s="25"/>
      <c r="G41" s="24"/>
      <c r="H41" s="24"/>
      <c r="I41" s="42">
        <f t="shared" si="1"/>
        <v>191547.31</v>
      </c>
      <c r="J41" s="23"/>
      <c r="K41" s="45"/>
      <c r="L41" s="31"/>
      <c r="M41" s="21"/>
      <c r="N41" s="45"/>
      <c r="P41" s="46"/>
    </row>
    <row r="42" customHeight="1" spans="2:16">
      <c r="B42" s="21">
        <f t="shared" si="0"/>
        <v>34</v>
      </c>
      <c r="C42" s="23"/>
      <c r="D42" s="23"/>
      <c r="E42" s="25"/>
      <c r="F42" s="25"/>
      <c r="G42" s="24"/>
      <c r="H42" s="24"/>
      <c r="I42" s="42">
        <f t="shared" si="1"/>
        <v>191547.31</v>
      </c>
      <c r="J42" s="23"/>
      <c r="K42" s="45"/>
      <c r="L42" s="31"/>
      <c r="M42" s="21"/>
      <c r="N42" s="45"/>
      <c r="P42" s="46"/>
    </row>
    <row r="43" customHeight="1" spans="2:16">
      <c r="B43" s="26"/>
      <c r="C43" s="27"/>
      <c r="D43" s="27"/>
      <c r="E43" s="28"/>
      <c r="F43" s="28"/>
      <c r="G43" s="29"/>
      <c r="H43" s="29"/>
      <c r="I43" s="47"/>
      <c r="J43" s="27"/>
      <c r="K43" s="48"/>
      <c r="L43" s="31"/>
      <c r="M43" s="26"/>
      <c r="N43" s="48"/>
      <c r="P43" s="49"/>
    </row>
  </sheetData>
  <mergeCells count="46">
    <mergeCell ref="B1:P1"/>
    <mergeCell ref="B2:C2"/>
    <mergeCell ref="D2:E2"/>
    <mergeCell ref="K2:L2"/>
    <mergeCell ref="B4:C4"/>
    <mergeCell ref="D4:E4"/>
    <mergeCell ref="K4:L4"/>
    <mergeCell ref="B6:C6"/>
    <mergeCell ref="D6:E6"/>
    <mergeCell ref="K6:L6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</mergeCells>
  <conditionalFormatting sqref="D9:D1048576">
    <cfRule type="cellIs" dxfId="0" priority="1" operator="equal">
      <formula>"支出"</formula>
    </cfRule>
    <cfRule type="cellIs" dxfId="1" priority="2" operator="equal">
      <formula>"收入"</formula>
    </cfRule>
  </conditionalFormatting>
  <dataValidations count="4">
    <dataValidation type="list" allowBlank="1" showInputMessage="1" showErrorMessage="1" sqref="J6">
      <formula1>$J$9:$J$999999</formula1>
    </dataValidation>
    <dataValidation type="list" allowBlank="1" showInputMessage="1" showErrorMessage="1" sqref="J9:J1048576">
      <formula1>$P$9:$P$999999</formula1>
    </dataValidation>
    <dataValidation type="list" allowBlank="1" showInputMessage="1" showErrorMessage="1" sqref="D9:D1048576">
      <formula1>"收入,支出"</formula1>
    </dataValidation>
    <dataValidation type="list" allowBlank="1" showInputMessage="1" showErrorMessage="1" sqref="E9:F1048576">
      <formula1>INDIRECT($D9)</formula1>
    </dataValidation>
  </dataValidation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2020-11-10T07:40:00Z</dcterms:created>
  <dcterms:modified xsi:type="dcterms:W3CDTF">2022-01-19T03:16:13Z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2606120727CE4C14A6F01A9A6FFD7D39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v1.0_mb_nu0Kh5dH0zCvd6Wq4U1bhA==</vt:lpwstr>
  </property>
</Properties>
</file>